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9" i="3" l="1"/>
  <c r="M19" i="3"/>
  <c r="L19" i="3"/>
  <c r="K19" i="3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M20" i="3" s="1"/>
  <c r="G16" i="3"/>
  <c r="G20" i="3" s="1"/>
  <c r="G22" i="3" s="1"/>
  <c r="F16" i="3"/>
  <c r="F20" i="3" s="1"/>
  <c r="N20" i="3" s="1"/>
  <c r="E16" i="3"/>
  <c r="E20" i="3" s="1"/>
  <c r="E22" i="3" s="1"/>
  <c r="L20" i="3" l="1"/>
  <c r="F21" i="3"/>
  <c r="F22" i="3" s="1"/>
  <c r="L22" i="3" s="1"/>
  <c r="H21" i="3"/>
  <c r="H22" i="3" s="1"/>
  <c r="M22" i="3" s="1"/>
  <c r="K22" i="3"/>
  <c r="J21" i="3"/>
  <c r="L21" i="3"/>
  <c r="AF16" i="3"/>
  <c r="AB19" i="1"/>
  <c r="AA19" i="1"/>
  <c r="Z19" i="1"/>
  <c r="Y19" i="1"/>
  <c r="X19" i="1"/>
  <c r="W19" i="1"/>
  <c r="M21" i="3" l="1"/>
  <c r="N21" i="3"/>
  <c r="N22" i="3"/>
</calcChain>
</file>

<file path=xl/sharedStrings.xml><?xml version="1.0" encoding="utf-8"?>
<sst xmlns="http://schemas.openxmlformats.org/spreadsheetml/2006/main" count="198" uniqueCount="76">
  <si>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</si>
  <si>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</si>
  <si>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</si>
  <si>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</si>
  <si>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</si>
  <si>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</si>
  <si>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</si>
  <si>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</si>
  <si>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</si>
  <si>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</si>
  <si>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</si>
  <si>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</si>
  <si>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</si>
  <si>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</si>
  <si>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</si>
  <si>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</si>
  <si>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</si>
  <si>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</si>
  <si>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</si>
  <si>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</si>
  <si>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</si>
  <si>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</si>
  <si>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</si>
  <si>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</si>
  <si>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</si>
  <si>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</si>
  <si>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</si>
  <si>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</si>
  <si>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</si>
  <si>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</si>
  <si>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</si>
  <si>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</si>
  <si>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</si>
  <si>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Tuomo Ranttila</t>
  </si>
  <si>
    <t>6.</t>
  </si>
  <si>
    <t>AA</t>
  </si>
  <si>
    <t>07.05. 1995  AA - Tahko  1-2  (0-4, 3-2, 0-2)</t>
  </si>
  <si>
    <t>suomensarja</t>
  </si>
  <si>
    <t>ykköspesis</t>
  </si>
  <si>
    <t>1.</t>
  </si>
  <si>
    <t>9.</t>
  </si>
  <si>
    <t>2.</t>
  </si>
  <si>
    <t>3.</t>
  </si>
  <si>
    <t>Manse PP</t>
  </si>
  <si>
    <t>HPH</t>
  </si>
  <si>
    <t>11.</t>
  </si>
  <si>
    <t>7.</t>
  </si>
  <si>
    <t>5.</t>
  </si>
  <si>
    <t>Seurat</t>
  </si>
  <si>
    <t>Manse PP = Mansen Pesäpallo  (1978)</t>
  </si>
  <si>
    <t>HPH = Hämeen Pesä-Haukat, Tampere  (1995)</t>
  </si>
  <si>
    <t>Manse PP*</t>
  </si>
  <si>
    <t>Manse PP* = Manse PP, Tampere  (2005)</t>
  </si>
  <si>
    <t>YKKÖSPESIS</t>
  </si>
  <si>
    <t xml:space="preserve"> Arvo-ottelut</t>
  </si>
  <si>
    <t>Mitalit</t>
  </si>
  <si>
    <t>hSM</t>
  </si>
  <si>
    <t>26 v   9 kk 16 pv</t>
  </si>
  <si>
    <t>Lyöty</t>
  </si>
  <si>
    <t>Tuotu</t>
  </si>
  <si>
    <t>22.7.1968   Alajärvi</t>
  </si>
  <si>
    <t xml:space="preserve">    Runkosarja TOP-10</t>
  </si>
  <si>
    <t>Jatkosarjat</t>
  </si>
  <si>
    <t>SUOMENSARJA</t>
  </si>
  <si>
    <t>L+T</t>
  </si>
  <si>
    <t>YHTEENSÄ</t>
  </si>
  <si>
    <t>KAIKKI OTTELUT</t>
  </si>
  <si>
    <t>ka/l+t</t>
  </si>
  <si>
    <t>ka/kl</t>
  </si>
  <si>
    <t>AA = Alajärven Ankkurit  (1944),  kasvattajaseura</t>
  </si>
  <si>
    <t>Runkosarja TOP-10</t>
  </si>
  <si>
    <t>8.</t>
  </si>
  <si>
    <t>SoSi</t>
  </si>
  <si>
    <t>SoSi = Soinin Sisu  (1927)</t>
  </si>
  <si>
    <t>HPH = Hämeen Pesä-Haukat  (1995)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</si>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</sst>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11.8554687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60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4"/>
      <c r="W2" s="22" t="s">
        <v>16</v>
      </c>
      <c r="X2" s="14"/>
      <c r="Y2" s="14"/>
      <c r="Z2" s="14"/>
      <c r="AA2" s="14"/>
      <c r="AB2" s="15"/>
      <c r="AC2" s="74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39">
        <v>1992</v>
      </c>
      <c r="C4" s="40" t="s">
        <v>71</v>
      </c>
      <c r="D4" s="41" t="s">
        <v>72</v>
      </c>
      <c r="E4" s="39"/>
      <c r="F4" s="42" t="s">
        <v>37</v>
      </c>
      <c r="G4" s="39"/>
      <c r="H4" s="39"/>
      <c r="I4" s="39"/>
      <c r="J4" s="39"/>
      <c r="K4" s="39"/>
      <c r="L4" s="39"/>
      <c r="M4" s="39"/>
      <c r="N4" s="43"/>
      <c r="O4" s="24"/>
      <c r="P4" s="25"/>
      <c r="Q4" s="25"/>
      <c r="R4" s="25"/>
      <c r="S4" s="25"/>
      <c r="T4" s="25"/>
      <c r="U4" s="29"/>
      <c r="V4" s="24"/>
      <c r="W4" s="62"/>
      <c r="X4" s="62"/>
      <c r="Y4" s="30"/>
      <c r="Z4" s="62"/>
      <c r="AA4" s="30"/>
      <c r="AB4" s="77"/>
      <c r="AC4" s="24"/>
      <c r="AD4" s="25"/>
      <c r="AE4" s="2"/>
      <c r="AF4" s="78"/>
      <c r="AG4" s="29"/>
      <c r="AH4" s="31"/>
      <c r="AI4" s="25"/>
      <c r="AJ4" s="9"/>
    </row>
    <row r="5" spans="1:36" s="23" customFormat="1" ht="15" customHeight="1" x14ac:dyDescent="0.2">
      <c r="A5" s="9"/>
      <c r="B5" s="39">
        <v>1993</v>
      </c>
      <c r="C5" s="39" t="s">
        <v>47</v>
      </c>
      <c r="D5" s="41" t="s">
        <v>72</v>
      </c>
      <c r="E5" s="39"/>
      <c r="F5" s="42" t="s">
        <v>37</v>
      </c>
      <c r="G5" s="40"/>
      <c r="H5" s="107"/>
      <c r="I5" s="39"/>
      <c r="J5" s="39"/>
      <c r="K5" s="39"/>
      <c r="L5" s="39"/>
      <c r="M5" s="39"/>
      <c r="N5" s="43"/>
      <c r="O5" s="24"/>
      <c r="P5" s="25"/>
      <c r="Q5" s="25"/>
      <c r="R5" s="25"/>
      <c r="S5" s="25"/>
      <c r="T5" s="25"/>
      <c r="U5" s="29"/>
      <c r="V5" s="24"/>
      <c r="W5" s="62"/>
      <c r="X5" s="62"/>
      <c r="Y5" s="30"/>
      <c r="Z5" s="62"/>
      <c r="AA5" s="30"/>
      <c r="AB5" s="77"/>
      <c r="AC5" s="24"/>
      <c r="AD5" s="25"/>
      <c r="AE5" s="2"/>
      <c r="AF5" s="78"/>
      <c r="AG5" s="29"/>
      <c r="AH5" s="31"/>
      <c r="AI5" s="25"/>
      <c r="AJ5" s="9"/>
    </row>
    <row r="6" spans="1:36" s="23" customFormat="1" ht="15" customHeight="1" x14ac:dyDescent="0.2">
      <c r="A6" s="9"/>
      <c r="B6" s="39">
        <v>1994</v>
      </c>
      <c r="C6" s="39"/>
      <c r="D6" s="41"/>
      <c r="E6" s="39"/>
      <c r="F6" s="42" t="s">
        <v>37</v>
      </c>
      <c r="G6" s="40"/>
      <c r="H6" s="107"/>
      <c r="I6" s="39"/>
      <c r="J6" s="39"/>
      <c r="K6" s="39"/>
      <c r="L6" s="39"/>
      <c r="M6" s="39"/>
      <c r="N6" s="43"/>
      <c r="O6" s="24"/>
      <c r="P6" s="25"/>
      <c r="Q6" s="25"/>
      <c r="R6" s="25"/>
      <c r="S6" s="25"/>
      <c r="T6" s="25"/>
      <c r="U6" s="29"/>
      <c r="V6" s="24"/>
      <c r="W6" s="62"/>
      <c r="X6" s="62"/>
      <c r="Y6" s="30"/>
      <c r="Z6" s="62"/>
      <c r="AA6" s="30"/>
      <c r="AB6" s="77"/>
      <c r="AC6" s="24"/>
      <c r="AD6" s="25"/>
      <c r="AE6" s="2"/>
      <c r="AF6" s="78"/>
      <c r="AG6" s="29"/>
      <c r="AH6" s="31"/>
      <c r="AI6" s="25"/>
      <c r="AJ6" s="9"/>
    </row>
    <row r="7" spans="1:36" s="23" customFormat="1" ht="15" customHeight="1" x14ac:dyDescent="0.2">
      <c r="A7" s="9"/>
      <c r="B7" s="25">
        <v>1995</v>
      </c>
      <c r="C7" s="25" t="s">
        <v>34</v>
      </c>
      <c r="D7" s="26" t="s">
        <v>35</v>
      </c>
      <c r="E7" s="25">
        <v>2</v>
      </c>
      <c r="F7" s="25">
        <v>0</v>
      </c>
      <c r="G7" s="31">
        <v>1</v>
      </c>
      <c r="H7" s="29">
        <v>0</v>
      </c>
      <c r="I7" s="25">
        <v>4</v>
      </c>
      <c r="J7" s="25">
        <v>1</v>
      </c>
      <c r="K7" s="25">
        <v>0</v>
      </c>
      <c r="L7" s="25">
        <v>2</v>
      </c>
      <c r="M7" s="25">
        <v>1</v>
      </c>
      <c r="N7" s="27">
        <v>0.308</v>
      </c>
      <c r="O7" s="24"/>
      <c r="P7" s="25"/>
      <c r="Q7" s="25"/>
      <c r="R7" s="25"/>
      <c r="S7" s="25"/>
      <c r="T7" s="25"/>
      <c r="U7" s="29"/>
      <c r="V7" s="24"/>
      <c r="W7" s="62"/>
      <c r="X7" s="62"/>
      <c r="Y7" s="30"/>
      <c r="Z7" s="62"/>
      <c r="AA7" s="30"/>
      <c r="AB7" s="77"/>
      <c r="AC7" s="24"/>
      <c r="AD7" s="25"/>
      <c r="AE7" s="2"/>
      <c r="AF7" s="78"/>
      <c r="AG7" s="29"/>
      <c r="AH7" s="31"/>
      <c r="AI7" s="25"/>
      <c r="AJ7" s="9"/>
    </row>
    <row r="8" spans="1:36" s="23" customFormat="1" ht="15" customHeight="1" x14ac:dyDescent="0.2">
      <c r="A8" s="9"/>
      <c r="B8" s="32">
        <v>1996</v>
      </c>
      <c r="C8" s="32" t="s">
        <v>47</v>
      </c>
      <c r="D8" s="33" t="s">
        <v>44</v>
      </c>
      <c r="E8" s="32"/>
      <c r="F8" s="34" t="s">
        <v>38</v>
      </c>
      <c r="G8" s="37"/>
      <c r="H8" s="35"/>
      <c r="I8" s="32"/>
      <c r="J8" s="32"/>
      <c r="K8" s="32"/>
      <c r="L8" s="32"/>
      <c r="M8" s="32"/>
      <c r="N8" s="36"/>
      <c r="O8" s="24"/>
      <c r="P8" s="25"/>
      <c r="Q8" s="25"/>
      <c r="R8" s="25"/>
      <c r="S8" s="25"/>
      <c r="T8" s="25"/>
      <c r="U8" s="29"/>
      <c r="V8" s="24"/>
      <c r="W8" s="62"/>
      <c r="X8" s="62"/>
      <c r="Y8" s="30"/>
      <c r="Z8" s="62"/>
      <c r="AA8" s="30"/>
      <c r="AB8" s="77"/>
      <c r="AC8" s="24"/>
      <c r="AD8" s="25"/>
      <c r="AE8" s="2"/>
      <c r="AF8" s="78"/>
      <c r="AG8" s="29"/>
      <c r="AH8" s="31"/>
      <c r="AI8" s="25"/>
      <c r="AJ8" s="9"/>
    </row>
    <row r="9" spans="1:36" s="23" customFormat="1" ht="15" customHeight="1" x14ac:dyDescent="0.2">
      <c r="A9" s="9"/>
      <c r="B9" s="32">
        <v>1997</v>
      </c>
      <c r="C9" s="32" t="s">
        <v>46</v>
      </c>
      <c r="D9" s="33" t="s">
        <v>44</v>
      </c>
      <c r="E9" s="32"/>
      <c r="F9" s="34" t="s">
        <v>38</v>
      </c>
      <c r="G9" s="37"/>
      <c r="H9" s="35"/>
      <c r="I9" s="32"/>
      <c r="J9" s="32"/>
      <c r="K9" s="32"/>
      <c r="L9" s="32"/>
      <c r="M9" s="32"/>
      <c r="N9" s="36"/>
      <c r="O9" s="24"/>
      <c r="P9" s="25"/>
      <c r="Q9" s="25"/>
      <c r="R9" s="25"/>
      <c r="S9" s="25"/>
      <c r="T9" s="25"/>
      <c r="U9" s="29"/>
      <c r="V9" s="24"/>
      <c r="W9" s="62"/>
      <c r="X9" s="62"/>
      <c r="Y9" s="30"/>
      <c r="Z9" s="62"/>
      <c r="AA9" s="30"/>
      <c r="AB9" s="77"/>
      <c r="AC9" s="24"/>
      <c r="AD9" s="25"/>
      <c r="AE9" s="2"/>
      <c r="AF9" s="78"/>
      <c r="AG9" s="29"/>
      <c r="AH9" s="31"/>
      <c r="AI9" s="25"/>
      <c r="AJ9" s="9"/>
    </row>
    <row r="10" spans="1:36" s="23" customFormat="1" ht="15" customHeight="1" x14ac:dyDescent="0.2">
      <c r="A10" s="9"/>
      <c r="B10" s="32">
        <v>1998</v>
      </c>
      <c r="C10" s="37" t="s">
        <v>45</v>
      </c>
      <c r="D10" s="33" t="s">
        <v>44</v>
      </c>
      <c r="E10" s="32"/>
      <c r="F10" s="34" t="s">
        <v>38</v>
      </c>
      <c r="G10" s="37"/>
      <c r="H10" s="35"/>
      <c r="I10" s="32"/>
      <c r="J10" s="32"/>
      <c r="K10" s="32"/>
      <c r="L10" s="32"/>
      <c r="M10" s="32"/>
      <c r="N10" s="38"/>
      <c r="O10" s="24"/>
      <c r="P10" s="25"/>
      <c r="Q10" s="25"/>
      <c r="R10" s="25"/>
      <c r="S10" s="25"/>
      <c r="T10" s="25"/>
      <c r="U10" s="29"/>
      <c r="V10" s="24"/>
      <c r="W10" s="62"/>
      <c r="X10" s="62"/>
      <c r="Y10" s="30"/>
      <c r="Z10" s="62"/>
      <c r="AA10" s="30"/>
      <c r="AB10" s="77"/>
      <c r="AC10" s="24"/>
      <c r="AD10" s="25"/>
      <c r="AE10" s="2"/>
      <c r="AF10" s="78"/>
      <c r="AG10" s="29"/>
      <c r="AH10" s="31"/>
      <c r="AI10" s="25"/>
      <c r="AJ10" s="9"/>
    </row>
    <row r="11" spans="1:36" s="23" customFormat="1" ht="15" customHeight="1" x14ac:dyDescent="0.2">
      <c r="A11" s="9"/>
      <c r="B11" s="25">
        <v>1999</v>
      </c>
      <c r="C11" s="31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4"/>
      <c r="P11" s="25"/>
      <c r="Q11" s="25"/>
      <c r="R11" s="25"/>
      <c r="S11" s="25"/>
      <c r="T11" s="25"/>
      <c r="U11" s="29"/>
      <c r="V11" s="24"/>
      <c r="W11" s="62"/>
      <c r="X11" s="62"/>
      <c r="Y11" s="30"/>
      <c r="Z11" s="62"/>
      <c r="AA11" s="30"/>
      <c r="AB11" s="77"/>
      <c r="AC11" s="24"/>
      <c r="AD11" s="25"/>
      <c r="AE11" s="2"/>
      <c r="AF11" s="78"/>
      <c r="AG11" s="29"/>
      <c r="AH11" s="31"/>
      <c r="AI11" s="25"/>
      <c r="AJ11" s="9"/>
    </row>
    <row r="12" spans="1:36" s="23" customFormat="1" ht="15" customHeight="1" x14ac:dyDescent="0.2">
      <c r="A12" s="9"/>
      <c r="B12" s="25">
        <v>2001</v>
      </c>
      <c r="C12" s="31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4"/>
      <c r="P12" s="25"/>
      <c r="Q12" s="25"/>
      <c r="R12" s="25"/>
      <c r="S12" s="25"/>
      <c r="T12" s="25"/>
      <c r="U12" s="29"/>
      <c r="V12" s="24"/>
      <c r="W12" s="62"/>
      <c r="X12" s="62"/>
      <c r="Y12" s="30"/>
      <c r="Z12" s="62"/>
      <c r="AA12" s="30"/>
      <c r="AB12" s="77"/>
      <c r="AC12" s="24"/>
      <c r="AD12" s="25"/>
      <c r="AE12" s="2"/>
      <c r="AF12" s="78"/>
      <c r="AG12" s="29"/>
      <c r="AH12" s="31"/>
      <c r="AI12" s="25"/>
      <c r="AJ12" s="9"/>
    </row>
    <row r="13" spans="1:36" s="23" customFormat="1" ht="15" customHeight="1" x14ac:dyDescent="0.2">
      <c r="A13" s="9"/>
      <c r="B13" s="25">
        <v>2002</v>
      </c>
      <c r="C13" s="31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4"/>
      <c r="P13" s="25"/>
      <c r="Q13" s="25"/>
      <c r="R13" s="25"/>
      <c r="S13" s="25"/>
      <c r="T13" s="25"/>
      <c r="U13" s="29"/>
      <c r="V13" s="24"/>
      <c r="W13" s="62"/>
      <c r="X13" s="62"/>
      <c r="Y13" s="30"/>
      <c r="Z13" s="62"/>
      <c r="AA13" s="30"/>
      <c r="AB13" s="77"/>
      <c r="AC13" s="24"/>
      <c r="AD13" s="25"/>
      <c r="AE13" s="2"/>
      <c r="AF13" s="78"/>
      <c r="AG13" s="29"/>
      <c r="AH13" s="31"/>
      <c r="AI13" s="25"/>
      <c r="AJ13" s="9"/>
    </row>
    <row r="14" spans="1:36" s="23" customFormat="1" ht="15" customHeight="1" x14ac:dyDescent="0.2">
      <c r="A14" s="9"/>
      <c r="B14" s="39">
        <v>2003</v>
      </c>
      <c r="C14" s="40" t="s">
        <v>41</v>
      </c>
      <c r="D14" s="41" t="s">
        <v>43</v>
      </c>
      <c r="E14" s="39"/>
      <c r="F14" s="42" t="s">
        <v>37</v>
      </c>
      <c r="G14" s="39"/>
      <c r="H14" s="39"/>
      <c r="I14" s="39"/>
      <c r="J14" s="39"/>
      <c r="K14" s="39"/>
      <c r="L14" s="39"/>
      <c r="M14" s="39"/>
      <c r="N14" s="43"/>
      <c r="O14" s="24"/>
      <c r="P14" s="25"/>
      <c r="Q14" s="25"/>
      <c r="R14" s="25"/>
      <c r="S14" s="25"/>
      <c r="T14" s="25"/>
      <c r="U14" s="29"/>
      <c r="V14" s="24"/>
      <c r="W14" s="62"/>
      <c r="X14" s="62"/>
      <c r="Y14" s="30"/>
      <c r="Z14" s="62"/>
      <c r="AA14" s="30"/>
      <c r="AB14" s="77"/>
      <c r="AC14" s="24"/>
      <c r="AD14" s="25"/>
      <c r="AE14" s="2"/>
      <c r="AF14" s="78"/>
      <c r="AG14" s="29"/>
      <c r="AH14" s="31"/>
      <c r="AI14" s="25"/>
      <c r="AJ14" s="9"/>
    </row>
    <row r="15" spans="1:36" s="23" customFormat="1" ht="15" customHeight="1" x14ac:dyDescent="0.2">
      <c r="A15" s="9"/>
      <c r="B15" s="39">
        <v>2004</v>
      </c>
      <c r="C15" s="40" t="s">
        <v>41</v>
      </c>
      <c r="D15" s="41" t="s">
        <v>43</v>
      </c>
      <c r="E15" s="39"/>
      <c r="F15" s="42" t="s">
        <v>37</v>
      </c>
      <c r="G15" s="39"/>
      <c r="H15" s="39"/>
      <c r="I15" s="39"/>
      <c r="J15" s="39"/>
      <c r="K15" s="39"/>
      <c r="L15" s="39"/>
      <c r="M15" s="39"/>
      <c r="N15" s="43"/>
      <c r="O15" s="24"/>
      <c r="P15" s="25"/>
      <c r="Q15" s="25"/>
      <c r="R15" s="25"/>
      <c r="S15" s="25"/>
      <c r="T15" s="25"/>
      <c r="U15" s="29"/>
      <c r="V15" s="24"/>
      <c r="W15" s="62"/>
      <c r="X15" s="62"/>
      <c r="Y15" s="30"/>
      <c r="Z15" s="62"/>
      <c r="AA15" s="30"/>
      <c r="AB15" s="77"/>
      <c r="AC15" s="24"/>
      <c r="AD15" s="25"/>
      <c r="AE15" s="2"/>
      <c r="AF15" s="78"/>
      <c r="AG15" s="29"/>
      <c r="AH15" s="31"/>
      <c r="AI15" s="25"/>
      <c r="AJ15" s="9"/>
    </row>
    <row r="16" spans="1:36" s="23" customFormat="1" ht="15" customHeight="1" x14ac:dyDescent="0.2">
      <c r="A16" s="9"/>
      <c r="B16" s="39">
        <v>2005</v>
      </c>
      <c r="C16" s="40" t="s">
        <v>42</v>
      </c>
      <c r="D16" s="41" t="s">
        <v>51</v>
      </c>
      <c r="E16" s="39"/>
      <c r="F16" s="42" t="s">
        <v>37</v>
      </c>
      <c r="G16" s="39"/>
      <c r="H16" s="39"/>
      <c r="I16" s="39"/>
      <c r="J16" s="39"/>
      <c r="K16" s="39"/>
      <c r="L16" s="39"/>
      <c r="M16" s="39"/>
      <c r="N16" s="43"/>
      <c r="O16" s="24"/>
      <c r="P16" s="25"/>
      <c r="Q16" s="25"/>
      <c r="R16" s="25"/>
      <c r="S16" s="25"/>
      <c r="T16" s="25"/>
      <c r="U16" s="29"/>
      <c r="V16" s="24"/>
      <c r="W16" s="62"/>
      <c r="X16" s="62"/>
      <c r="Y16" s="30"/>
      <c r="Z16" s="62"/>
      <c r="AA16" s="30"/>
      <c r="AB16" s="77"/>
      <c r="AC16" s="24"/>
      <c r="AD16" s="25"/>
      <c r="AE16" s="2"/>
      <c r="AF16" s="78"/>
      <c r="AG16" s="29"/>
      <c r="AH16" s="31"/>
      <c r="AI16" s="25"/>
      <c r="AJ16" s="9"/>
    </row>
    <row r="17" spans="1:37" s="23" customFormat="1" ht="15" customHeight="1" x14ac:dyDescent="0.2">
      <c r="A17" s="9"/>
      <c r="B17" s="39">
        <v>2006</v>
      </c>
      <c r="C17" s="40" t="s">
        <v>39</v>
      </c>
      <c r="D17" s="41" t="s">
        <v>51</v>
      </c>
      <c r="E17" s="39"/>
      <c r="F17" s="42" t="s">
        <v>37</v>
      </c>
      <c r="G17" s="39"/>
      <c r="H17" s="39"/>
      <c r="I17" s="39"/>
      <c r="J17" s="39"/>
      <c r="K17" s="39"/>
      <c r="L17" s="39"/>
      <c r="M17" s="39"/>
      <c r="N17" s="43"/>
      <c r="O17" s="24"/>
      <c r="P17" s="25"/>
      <c r="Q17" s="25"/>
      <c r="R17" s="25"/>
      <c r="S17" s="25"/>
      <c r="T17" s="25"/>
      <c r="U17" s="29"/>
      <c r="V17" s="24"/>
      <c r="W17" s="62"/>
      <c r="X17" s="62"/>
      <c r="Y17" s="30"/>
      <c r="Z17" s="62"/>
      <c r="AA17" s="30"/>
      <c r="AB17" s="77"/>
      <c r="AC17" s="24"/>
      <c r="AD17" s="25"/>
      <c r="AE17" s="2"/>
      <c r="AF17" s="78"/>
      <c r="AG17" s="29"/>
      <c r="AH17" s="31"/>
      <c r="AI17" s="25"/>
      <c r="AJ17" s="9"/>
    </row>
    <row r="18" spans="1:37" s="23" customFormat="1" ht="15" customHeight="1" x14ac:dyDescent="0.2">
      <c r="A18" s="9"/>
      <c r="B18" s="32">
        <v>2007</v>
      </c>
      <c r="C18" s="37" t="s">
        <v>40</v>
      </c>
      <c r="D18" s="33" t="s">
        <v>51</v>
      </c>
      <c r="E18" s="32"/>
      <c r="F18" s="34" t="s">
        <v>38</v>
      </c>
      <c r="G18" s="37"/>
      <c r="H18" s="35"/>
      <c r="I18" s="32"/>
      <c r="J18" s="32"/>
      <c r="K18" s="32"/>
      <c r="L18" s="32"/>
      <c r="M18" s="32"/>
      <c r="N18" s="38"/>
      <c r="O18" s="24"/>
      <c r="P18" s="25"/>
      <c r="Q18" s="25"/>
      <c r="R18" s="25"/>
      <c r="S18" s="25"/>
      <c r="T18" s="25"/>
      <c r="U18" s="29"/>
      <c r="V18" s="24"/>
      <c r="W18" s="62"/>
      <c r="X18" s="62"/>
      <c r="Y18" s="30"/>
      <c r="Z18" s="62"/>
      <c r="AA18" s="30"/>
      <c r="AB18" s="77"/>
      <c r="AC18" s="24"/>
      <c r="AD18" s="25"/>
      <c r="AE18" s="2"/>
      <c r="AF18" s="78"/>
      <c r="AG18" s="29"/>
      <c r="AH18" s="31"/>
      <c r="AI18" s="25"/>
      <c r="AJ18" s="9"/>
    </row>
    <row r="19" spans="1:37" s="23" customFormat="1" ht="15" customHeight="1" x14ac:dyDescent="0.2">
      <c r="A19" s="9"/>
      <c r="B19" s="16" t="s">
        <v>7</v>
      </c>
      <c r="C19" s="17"/>
      <c r="D19" s="15"/>
      <c r="E19" s="18">
        <v>2</v>
      </c>
      <c r="F19" s="18">
        <v>0</v>
      </c>
      <c r="G19" s="18">
        <v>1</v>
      </c>
      <c r="H19" s="18">
        <v>0</v>
      </c>
      <c r="I19" s="18">
        <v>4</v>
      </c>
      <c r="J19" s="18">
        <v>1</v>
      </c>
      <c r="K19" s="18">
        <v>0</v>
      </c>
      <c r="L19" s="18">
        <v>2</v>
      </c>
      <c r="M19" s="18">
        <v>1</v>
      </c>
      <c r="N19" s="44">
        <v>0.308</v>
      </c>
      <c r="O19" s="47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4">
        <v>0</v>
      </c>
      <c r="V19" s="24"/>
      <c r="W19" s="18">
        <f>PRODUCT(E25)</f>
        <v>0</v>
      </c>
      <c r="X19" s="18">
        <f t="shared" ref="X19:AA19" si="0">PRODUCT(F25)</f>
        <v>0</v>
      </c>
      <c r="Y19" s="18">
        <f t="shared" si="0"/>
        <v>0</v>
      </c>
      <c r="Z19" s="18">
        <f t="shared" si="0"/>
        <v>0</v>
      </c>
      <c r="AA19" s="18">
        <f t="shared" si="0"/>
        <v>0</v>
      </c>
      <c r="AB19" s="44">
        <f>PRODUCT(N25)</f>
        <v>0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7" s="23" customFormat="1" ht="15" customHeight="1" x14ac:dyDescent="0.25">
      <c r="A20" s="9"/>
      <c r="B20" s="45" t="s">
        <v>2</v>
      </c>
      <c r="C20" s="31"/>
      <c r="D20" s="46">
        <v>2.6666666666666665</v>
      </c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28"/>
      <c r="P20" s="47"/>
      <c r="Q20" s="50"/>
      <c r="R20" s="47"/>
      <c r="S20" s="47"/>
      <c r="T20" s="47"/>
      <c r="U20" s="47"/>
      <c r="V20" s="28"/>
      <c r="W20" s="47"/>
      <c r="X20" s="47"/>
      <c r="Y20" s="47"/>
      <c r="Z20" s="47"/>
      <c r="AA20" s="47"/>
      <c r="AB20" s="47"/>
      <c r="AC20" s="28"/>
      <c r="AD20" s="47"/>
      <c r="AE20" s="47"/>
      <c r="AF20" s="47"/>
      <c r="AG20" s="47"/>
      <c r="AH20" s="47"/>
      <c r="AI20" s="47"/>
      <c r="AJ20" s="9"/>
    </row>
    <row r="21" spans="1:37" ht="15" customHeight="1" x14ac:dyDescent="0.25">
      <c r="A21" s="9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24"/>
      <c r="P21" s="47"/>
      <c r="Q21" s="50"/>
      <c r="R21" s="47"/>
      <c r="S21" s="47"/>
      <c r="T21" s="47"/>
      <c r="U21" s="47"/>
      <c r="W21" s="47"/>
      <c r="X21" s="47"/>
      <c r="Y21" s="47"/>
      <c r="Z21" s="47"/>
      <c r="AA21" s="47"/>
      <c r="AB21" s="47"/>
      <c r="AD21" s="47"/>
      <c r="AE21" s="47"/>
      <c r="AF21" s="47"/>
      <c r="AG21" s="47"/>
      <c r="AH21" s="47"/>
      <c r="AI21" s="47"/>
      <c r="AJ21" s="9"/>
      <c r="AK21" s="47"/>
    </row>
    <row r="22" spans="1:37" ht="15" customHeight="1" x14ac:dyDescent="0.25">
      <c r="A22" s="9"/>
      <c r="B22" s="22" t="s">
        <v>25</v>
      </c>
      <c r="C22" s="51"/>
      <c r="D22" s="51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7"/>
      <c r="K22" s="18" t="s">
        <v>27</v>
      </c>
      <c r="L22" s="18" t="s">
        <v>28</v>
      </c>
      <c r="M22" s="18" t="s">
        <v>29</v>
      </c>
      <c r="N22" s="18" t="s">
        <v>22</v>
      </c>
      <c r="O22" s="24">
        <v>34.042553191489361</v>
      </c>
      <c r="P22" s="52" t="s">
        <v>75</v>
      </c>
      <c r="Q22" s="12"/>
      <c r="R22" s="12"/>
      <c r="S22" s="12"/>
      <c r="T22" s="53"/>
      <c r="U22" s="53"/>
      <c r="V22" s="53"/>
      <c r="W22" s="53"/>
      <c r="X22" s="53"/>
      <c r="Y22" s="53"/>
      <c r="Z22" s="12"/>
      <c r="AA22" s="12"/>
      <c r="AB22" s="12"/>
      <c r="AC22" s="12"/>
      <c r="AD22" s="12"/>
      <c r="AE22" s="12"/>
      <c r="AF22" s="12"/>
      <c r="AG22" s="12"/>
      <c r="AH22" s="12"/>
      <c r="AI22" s="54"/>
      <c r="AJ22" s="9"/>
      <c r="AK22" s="47"/>
    </row>
    <row r="23" spans="1:37" ht="15" customHeight="1" x14ac:dyDescent="0.2">
      <c r="A23" s="9"/>
      <c r="B23" s="52" t="s">
        <v>13</v>
      </c>
      <c r="C23" s="12"/>
      <c r="D23" s="54"/>
      <c r="E23" s="25">
        <v>2</v>
      </c>
      <c r="F23" s="25">
        <v>0</v>
      </c>
      <c r="G23" s="25">
        <v>1</v>
      </c>
      <c r="H23" s="25">
        <v>0</v>
      </c>
      <c r="I23" s="25">
        <v>4</v>
      </c>
      <c r="J23" s="47"/>
      <c r="K23" s="55">
        <v>0.5</v>
      </c>
      <c r="L23" s="55">
        <v>0</v>
      </c>
      <c r="M23" s="55">
        <v>2</v>
      </c>
      <c r="N23" s="27">
        <v>0.308</v>
      </c>
      <c r="O23" s="24"/>
      <c r="P23" s="97" t="s">
        <v>9</v>
      </c>
      <c r="Q23" s="113"/>
      <c r="R23" s="114" t="s">
        <v>36</v>
      </c>
      <c r="S23" s="98"/>
      <c r="T23" s="98"/>
      <c r="U23" s="98"/>
      <c r="V23" s="98"/>
      <c r="W23" s="115"/>
      <c r="X23" s="115"/>
      <c r="Y23" s="115"/>
      <c r="Z23" s="115"/>
      <c r="AA23" s="116" t="s">
        <v>11</v>
      </c>
      <c r="AB23" s="114"/>
      <c r="AC23" s="117" t="s">
        <v>57</v>
      </c>
      <c r="AD23" s="115"/>
      <c r="AE23" s="115"/>
      <c r="AF23" s="115"/>
      <c r="AG23" s="118"/>
      <c r="AH23" s="98"/>
      <c r="AI23" s="99"/>
      <c r="AJ23" s="9"/>
      <c r="AK23" s="47"/>
    </row>
    <row r="24" spans="1:37" ht="15" customHeight="1" x14ac:dyDescent="0.2">
      <c r="A24" s="9"/>
      <c r="B24" s="56" t="s">
        <v>15</v>
      </c>
      <c r="C24" s="57"/>
      <c r="D24" s="58"/>
      <c r="E24" s="25"/>
      <c r="F24" s="25"/>
      <c r="G24" s="25"/>
      <c r="H24" s="25"/>
      <c r="I24" s="25"/>
      <c r="J24" s="47"/>
      <c r="K24" s="55"/>
      <c r="L24" s="55"/>
      <c r="M24" s="55"/>
      <c r="N24" s="27"/>
      <c r="O24" s="24"/>
      <c r="P24" s="119" t="s">
        <v>58</v>
      </c>
      <c r="Q24" s="120"/>
      <c r="R24" s="114" t="s">
        <v>36</v>
      </c>
      <c r="S24" s="114"/>
      <c r="T24" s="114"/>
      <c r="U24" s="114"/>
      <c r="V24" s="114"/>
      <c r="W24" s="114"/>
      <c r="X24" s="121"/>
      <c r="Y24" s="121"/>
      <c r="Z24" s="121"/>
      <c r="AA24" s="116" t="s">
        <v>11</v>
      </c>
      <c r="AB24" s="114"/>
      <c r="AC24" s="117" t="s">
        <v>57</v>
      </c>
      <c r="AD24" s="121"/>
      <c r="AE24" s="121"/>
      <c r="AF24" s="121"/>
      <c r="AG24" s="122"/>
      <c r="AH24" s="116"/>
      <c r="AI24" s="123"/>
      <c r="AJ24" s="9"/>
      <c r="AK24" s="47"/>
    </row>
    <row r="25" spans="1:37" ht="15" customHeight="1" x14ac:dyDescent="0.2">
      <c r="A25" s="9"/>
      <c r="B25" s="59" t="s">
        <v>16</v>
      </c>
      <c r="C25" s="60"/>
      <c r="D25" s="61"/>
      <c r="E25" s="62"/>
      <c r="F25" s="62"/>
      <c r="G25" s="62"/>
      <c r="H25" s="62"/>
      <c r="I25" s="62"/>
      <c r="J25" s="47"/>
      <c r="K25" s="63"/>
      <c r="L25" s="63"/>
      <c r="M25" s="63"/>
      <c r="N25" s="64"/>
      <c r="O25" s="24">
        <v>34.042553191489361</v>
      </c>
      <c r="P25" s="119" t="s">
        <v>59</v>
      </c>
      <c r="Q25" s="120"/>
      <c r="R25" s="114"/>
      <c r="S25" s="114"/>
      <c r="T25" s="114"/>
      <c r="U25" s="114"/>
      <c r="V25" s="114"/>
      <c r="W25" s="114"/>
      <c r="X25" s="121"/>
      <c r="Y25" s="121"/>
      <c r="Z25" s="121"/>
      <c r="AA25" s="121"/>
      <c r="AB25" s="121"/>
      <c r="AC25" s="121"/>
      <c r="AD25" s="121"/>
      <c r="AE25" s="121"/>
      <c r="AF25" s="121"/>
      <c r="AG25" s="122"/>
      <c r="AH25" s="116"/>
      <c r="AI25" s="123"/>
      <c r="AJ25" s="9"/>
      <c r="AK25" s="47"/>
    </row>
    <row r="26" spans="1:37" ht="15" customHeight="1" x14ac:dyDescent="0.2">
      <c r="A26" s="9"/>
      <c r="B26" s="65" t="s">
        <v>26</v>
      </c>
      <c r="C26" s="66"/>
      <c r="D26" s="67"/>
      <c r="E26" s="18">
        <v>2</v>
      </c>
      <c r="F26" s="18">
        <v>0</v>
      </c>
      <c r="G26" s="18">
        <v>1</v>
      </c>
      <c r="H26" s="18">
        <v>0</v>
      </c>
      <c r="I26" s="18">
        <v>4</v>
      </c>
      <c r="J26" s="47"/>
      <c r="K26" s="68">
        <v>0.5</v>
      </c>
      <c r="L26" s="68">
        <v>0</v>
      </c>
      <c r="M26" s="68">
        <v>2</v>
      </c>
      <c r="N26" s="44">
        <v>0.308</v>
      </c>
      <c r="O26" s="24"/>
      <c r="P26" s="124" t="s">
        <v>10</v>
      </c>
      <c r="Q26" s="125"/>
      <c r="R26" s="126"/>
      <c r="S26" s="126"/>
      <c r="T26" s="126"/>
      <c r="U26" s="126"/>
      <c r="V26" s="126"/>
      <c r="W26" s="126"/>
      <c r="X26" s="127"/>
      <c r="Y26" s="127"/>
      <c r="Z26" s="127"/>
      <c r="AA26" s="127"/>
      <c r="AB26" s="127"/>
      <c r="AC26" s="127"/>
      <c r="AD26" s="127"/>
      <c r="AE26" s="127"/>
      <c r="AF26" s="127"/>
      <c r="AG26" s="128"/>
      <c r="AH26" s="129"/>
      <c r="AI26" s="130"/>
      <c r="AJ26" s="9"/>
      <c r="AK26" s="24"/>
    </row>
    <row r="27" spans="1:37" ht="15" customHeight="1" x14ac:dyDescent="0.25">
      <c r="A27" s="9"/>
      <c r="B27" s="49"/>
      <c r="C27" s="49"/>
      <c r="D27" s="49"/>
      <c r="E27" s="49"/>
      <c r="F27" s="49"/>
      <c r="G27" s="49"/>
      <c r="H27" s="49"/>
      <c r="I27" s="49"/>
      <c r="J27" s="47"/>
      <c r="K27" s="49"/>
      <c r="L27" s="49"/>
      <c r="M27" s="49"/>
      <c r="N27" s="48"/>
      <c r="O27" s="24"/>
      <c r="P27" s="47"/>
      <c r="Q27" s="50"/>
      <c r="R27" s="47"/>
      <c r="S27" s="47"/>
      <c r="T27" s="47"/>
      <c r="U27" s="24"/>
      <c r="V27" s="69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9"/>
    </row>
    <row r="28" spans="1:37" ht="15" customHeight="1" x14ac:dyDescent="0.25">
      <c r="A28" s="9"/>
      <c r="B28" s="47" t="s">
        <v>48</v>
      </c>
      <c r="C28" s="47"/>
      <c r="D28" s="47" t="s">
        <v>69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24"/>
      <c r="P28" s="47"/>
      <c r="Q28" s="50"/>
      <c r="R28" s="47"/>
      <c r="S28" s="47"/>
      <c r="T28" s="47"/>
      <c r="U28" s="24"/>
      <c r="V28" s="69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9"/>
    </row>
    <row r="29" spans="1:37" ht="15" customHeight="1" x14ac:dyDescent="0.2">
      <c r="A29" s="9"/>
      <c r="B29" s="47"/>
      <c r="C29" s="47"/>
      <c r="D29" s="112" t="s">
        <v>73</v>
      </c>
      <c r="E29" s="47"/>
      <c r="F29" s="47"/>
      <c r="G29" s="47"/>
      <c r="H29" s="47"/>
      <c r="I29" s="47"/>
      <c r="J29" s="47"/>
      <c r="K29" s="47"/>
      <c r="L29" s="47"/>
      <c r="M29" s="47"/>
      <c r="N29" s="50"/>
      <c r="O29" s="24"/>
      <c r="P29" s="47"/>
      <c r="Q29" s="50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9"/>
    </row>
    <row r="30" spans="1:37" ht="15" customHeight="1" x14ac:dyDescent="0.25">
      <c r="A30" s="9"/>
      <c r="B30" s="47"/>
      <c r="C30" s="47"/>
      <c r="D30" s="47" t="s">
        <v>74</v>
      </c>
      <c r="E30" s="47"/>
      <c r="F30" s="47"/>
      <c r="G30" s="47"/>
      <c r="H30" s="47"/>
      <c r="I30" s="47"/>
      <c r="J30" s="47"/>
      <c r="K30" s="47"/>
      <c r="L30" s="47"/>
      <c r="M30" s="47"/>
      <c r="N30" s="50"/>
      <c r="O30" s="24"/>
      <c r="P30" s="47"/>
      <c r="Q30" s="50"/>
      <c r="R30" s="47"/>
      <c r="S30" s="24"/>
      <c r="T30" s="24"/>
      <c r="U30" s="69"/>
      <c r="V30" s="24"/>
      <c r="W30" s="24"/>
      <c r="X30" s="69"/>
      <c r="Y30" s="47"/>
      <c r="Z30" s="47"/>
      <c r="AA30" s="47"/>
      <c r="AB30" s="47"/>
      <c r="AC30" s="24"/>
      <c r="AD30" s="47"/>
      <c r="AE30" s="47"/>
      <c r="AF30" s="47"/>
      <c r="AG30" s="47"/>
      <c r="AH30" s="47"/>
      <c r="AI30" s="47"/>
      <c r="AJ30" s="9"/>
    </row>
    <row r="31" spans="1:37" ht="15" customHeight="1" x14ac:dyDescent="0.25">
      <c r="A31" s="9"/>
      <c r="B31" s="47"/>
      <c r="C31" s="47"/>
      <c r="D31" s="47" t="s">
        <v>49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4"/>
      <c r="P31" s="47"/>
      <c r="Q31" s="50"/>
      <c r="R31" s="47"/>
      <c r="S31" s="24"/>
      <c r="T31" s="24"/>
      <c r="U31" s="69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7"/>
      <c r="C32" s="47"/>
      <c r="D32" s="47" t="s">
        <v>52</v>
      </c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4"/>
      <c r="P32" s="47"/>
      <c r="Q32" s="50"/>
      <c r="R32" s="47"/>
      <c r="S32" s="47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4"/>
      <c r="P73" s="47"/>
      <c r="Q73" s="50"/>
      <c r="R73" s="47"/>
      <c r="S73" s="47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4"/>
      <c r="P74" s="47"/>
      <c r="Q74" s="50"/>
      <c r="R74" s="47"/>
      <c r="S74" s="47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4"/>
      <c r="P75" s="47"/>
      <c r="Q75" s="50"/>
      <c r="R75" s="47"/>
      <c r="S75" s="47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4"/>
      <c r="P76" s="47"/>
      <c r="Q76" s="50"/>
      <c r="R76" s="47"/>
      <c r="S76" s="47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4"/>
      <c r="P77" s="47"/>
      <c r="Q77" s="50"/>
      <c r="R77" s="47"/>
      <c r="S77" s="47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4"/>
      <c r="P78" s="47"/>
      <c r="Q78" s="50"/>
      <c r="R78" s="47"/>
      <c r="S78" s="47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4"/>
      <c r="P79" s="47"/>
      <c r="Q79" s="50"/>
      <c r="R79" s="47"/>
      <c r="S79" s="47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4"/>
      <c r="P80" s="47"/>
      <c r="Q80" s="50"/>
      <c r="R80" s="47"/>
      <c r="S80" s="47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4"/>
      <c r="P81" s="47"/>
      <c r="Q81" s="50"/>
      <c r="R81" s="47"/>
      <c r="S81" s="47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4"/>
      <c r="P82" s="47"/>
      <c r="Q82" s="50"/>
      <c r="R82" s="47"/>
      <c r="S82" s="47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4"/>
      <c r="P83" s="47"/>
      <c r="Q83" s="50"/>
      <c r="R83" s="47"/>
      <c r="S83" s="47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4"/>
      <c r="P84" s="47"/>
      <c r="Q84" s="50"/>
      <c r="R84" s="47"/>
      <c r="S84" s="47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4"/>
      <c r="P85" s="47"/>
      <c r="Q85" s="50"/>
      <c r="R85" s="47"/>
      <c r="S85" s="47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4"/>
      <c r="P86" s="47"/>
      <c r="Q86" s="50"/>
      <c r="R86" s="47"/>
      <c r="S86" s="47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4"/>
      <c r="P87" s="47"/>
      <c r="Q87" s="50"/>
      <c r="R87" s="47"/>
      <c r="S87" s="47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4"/>
      <c r="P88" s="47"/>
      <c r="Q88" s="50"/>
      <c r="R88" s="47"/>
      <c r="S88" s="47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4"/>
      <c r="P89" s="47"/>
      <c r="Q89" s="50"/>
      <c r="R89" s="47"/>
      <c r="S89" s="47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4"/>
      <c r="P90" s="47"/>
      <c r="Q90" s="50"/>
      <c r="R90" s="47"/>
      <c r="S90" s="47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4"/>
      <c r="P91" s="47"/>
      <c r="Q91" s="50"/>
      <c r="R91" s="47"/>
      <c r="S91" s="47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4"/>
      <c r="P92" s="47"/>
      <c r="Q92" s="50"/>
      <c r="R92" s="47"/>
      <c r="S92" s="47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4"/>
      <c r="P93" s="47"/>
      <c r="Q93" s="50"/>
      <c r="R93" s="47"/>
      <c r="S93" s="47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4"/>
      <c r="P94" s="47"/>
      <c r="Q94" s="50"/>
      <c r="R94" s="47"/>
      <c r="S94" s="47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4"/>
      <c r="P95" s="47"/>
      <c r="Q95" s="50"/>
      <c r="R95" s="47"/>
      <c r="S95" s="47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4"/>
      <c r="P96" s="47"/>
      <c r="Q96" s="50"/>
      <c r="R96" s="47"/>
      <c r="S96" s="47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4"/>
      <c r="P97" s="47"/>
      <c r="Q97" s="50"/>
      <c r="R97" s="47"/>
      <c r="S97" s="47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4"/>
      <c r="P98" s="47"/>
      <c r="Q98" s="50"/>
      <c r="R98" s="47"/>
      <c r="S98" s="47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4"/>
      <c r="P99" s="47"/>
      <c r="Q99" s="50"/>
      <c r="R99" s="47"/>
      <c r="S99" s="47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4"/>
      <c r="P100" s="47"/>
      <c r="Q100" s="50"/>
      <c r="R100" s="47"/>
      <c r="S100" s="47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4"/>
      <c r="P101" s="47"/>
      <c r="Q101" s="50"/>
      <c r="R101" s="47"/>
      <c r="S101" s="47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4"/>
      <c r="P102" s="47"/>
      <c r="Q102" s="50"/>
      <c r="R102" s="47"/>
      <c r="S102" s="47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4"/>
      <c r="P103" s="47"/>
      <c r="Q103" s="50"/>
      <c r="R103" s="47"/>
      <c r="S103" s="47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4"/>
      <c r="P104" s="47"/>
      <c r="Q104" s="50"/>
      <c r="R104" s="47"/>
      <c r="S104" s="47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4"/>
      <c r="P105" s="47"/>
      <c r="Q105" s="50"/>
      <c r="R105" s="47"/>
      <c r="S105" s="47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4"/>
      <c r="P106" s="47"/>
      <c r="Q106" s="50"/>
      <c r="R106" s="47"/>
      <c r="S106" s="47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4"/>
      <c r="P107" s="47"/>
      <c r="Q107" s="50"/>
      <c r="R107" s="47"/>
      <c r="S107" s="47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4"/>
      <c r="P108" s="47"/>
      <c r="Q108" s="50"/>
      <c r="R108" s="47"/>
      <c r="S108" s="47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4"/>
      <c r="P109" s="47"/>
      <c r="Q109" s="50"/>
      <c r="R109" s="47"/>
      <c r="S109" s="47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4"/>
      <c r="P110" s="47"/>
      <c r="Q110" s="50"/>
      <c r="R110" s="47"/>
      <c r="S110" s="47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4"/>
      <c r="P111" s="47"/>
      <c r="Q111" s="50"/>
      <c r="R111" s="47"/>
      <c r="S111" s="47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4"/>
      <c r="P112" s="47"/>
      <c r="Q112" s="50"/>
      <c r="R112" s="47"/>
      <c r="S112" s="47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4"/>
      <c r="P113" s="47"/>
      <c r="Q113" s="50"/>
      <c r="R113" s="47"/>
      <c r="S113" s="47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4"/>
      <c r="P114" s="47"/>
      <c r="Q114" s="50"/>
      <c r="R114" s="47"/>
      <c r="S114" s="47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4"/>
      <c r="P115" s="47"/>
      <c r="Q115" s="50"/>
      <c r="R115" s="47"/>
      <c r="S115" s="47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4"/>
      <c r="P116" s="47"/>
      <c r="Q116" s="50"/>
      <c r="R116" s="47"/>
      <c r="S116" s="47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4"/>
      <c r="P117" s="47"/>
      <c r="Q117" s="50"/>
      <c r="R117" s="47"/>
      <c r="S117" s="47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4"/>
      <c r="P118" s="47"/>
      <c r="Q118" s="50"/>
      <c r="R118" s="47"/>
      <c r="S118" s="47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4"/>
      <c r="P119" s="47"/>
      <c r="Q119" s="50"/>
      <c r="R119" s="47"/>
      <c r="S119" s="47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4"/>
      <c r="P120" s="47"/>
      <c r="Q120" s="50"/>
      <c r="R120" s="47"/>
      <c r="S120" s="47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4"/>
      <c r="P121" s="47"/>
      <c r="Q121" s="50"/>
      <c r="R121" s="47"/>
      <c r="S121" s="47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4"/>
      <c r="P122" s="47"/>
      <c r="Q122" s="50"/>
      <c r="R122" s="47"/>
      <c r="S122" s="47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4"/>
      <c r="P123" s="47"/>
      <c r="Q123" s="50"/>
      <c r="R123" s="47"/>
      <c r="S123" s="47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4"/>
      <c r="P124" s="47"/>
      <c r="Q124" s="50"/>
      <c r="R124" s="47"/>
      <c r="S124" s="47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4"/>
      <c r="P125" s="47"/>
      <c r="Q125" s="50"/>
      <c r="R125" s="47"/>
      <c r="S125" s="47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4"/>
      <c r="P126" s="47"/>
      <c r="Q126" s="50"/>
      <c r="R126" s="47"/>
      <c r="S126" s="47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4"/>
      <c r="P127" s="47"/>
      <c r="Q127" s="50"/>
      <c r="R127" s="47"/>
      <c r="S127" s="47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4"/>
      <c r="P128" s="47"/>
      <c r="Q128" s="50"/>
      <c r="R128" s="47"/>
      <c r="S128" s="47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4"/>
      <c r="P129" s="47"/>
      <c r="Q129" s="50"/>
      <c r="R129" s="47"/>
      <c r="S129" s="47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4"/>
      <c r="P130" s="47"/>
      <c r="Q130" s="50"/>
      <c r="R130" s="47"/>
      <c r="S130" s="47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4"/>
      <c r="P131" s="47"/>
      <c r="Q131" s="50"/>
      <c r="R131" s="47"/>
      <c r="S131" s="47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4"/>
      <c r="P132" s="47"/>
      <c r="Q132" s="50"/>
      <c r="R132" s="47"/>
      <c r="S132" s="47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4"/>
      <c r="P133" s="47"/>
      <c r="Q133" s="50"/>
      <c r="R133" s="47"/>
      <c r="S133" s="47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4"/>
      <c r="P134" s="47"/>
      <c r="Q134" s="50"/>
      <c r="R134" s="47"/>
      <c r="S134" s="47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4"/>
      <c r="P135" s="47"/>
      <c r="Q135" s="50"/>
      <c r="R135" s="47"/>
      <c r="S135" s="47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4"/>
      <c r="P136" s="47"/>
      <c r="Q136" s="50"/>
      <c r="R136" s="47"/>
      <c r="S136" s="47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4"/>
      <c r="P137" s="47"/>
      <c r="Q137" s="50"/>
      <c r="R137" s="47"/>
      <c r="S137" s="47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4"/>
      <c r="P138" s="47"/>
      <c r="Q138" s="50"/>
      <c r="R138" s="47"/>
      <c r="S138" s="47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4"/>
      <c r="P139" s="47"/>
      <c r="Q139" s="50"/>
      <c r="R139" s="47"/>
      <c r="S139" s="47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4"/>
      <c r="P140" s="47"/>
      <c r="Q140" s="50"/>
      <c r="R140" s="47"/>
      <c r="S140" s="47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4"/>
      <c r="P141" s="47"/>
      <c r="Q141" s="50"/>
      <c r="R141" s="47"/>
      <c r="S141" s="47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4"/>
      <c r="P142" s="47"/>
      <c r="Q142" s="50"/>
      <c r="R142" s="47"/>
      <c r="S142" s="47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4"/>
      <c r="P143" s="47"/>
      <c r="Q143" s="50"/>
      <c r="R143" s="47"/>
      <c r="S143" s="47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4"/>
      <c r="P144" s="47"/>
      <c r="Q144" s="50"/>
      <c r="R144" s="47"/>
      <c r="S144" s="47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4"/>
      <c r="P145" s="47"/>
      <c r="Q145" s="50"/>
      <c r="R145" s="47"/>
      <c r="S145" s="47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4"/>
      <c r="P146" s="47"/>
      <c r="Q146" s="50"/>
      <c r="R146" s="47"/>
      <c r="S146" s="47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4"/>
      <c r="P147" s="47"/>
      <c r="Q147" s="50"/>
      <c r="R147" s="47"/>
      <c r="S147" s="47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4"/>
      <c r="P148" s="47"/>
      <c r="Q148" s="50"/>
      <c r="R148" s="47"/>
      <c r="S148" s="47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4"/>
      <c r="P149" s="47"/>
      <c r="Q149" s="50"/>
      <c r="R149" s="47"/>
      <c r="S149" s="47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4"/>
      <c r="P150" s="47"/>
      <c r="Q150" s="50"/>
      <c r="R150" s="47"/>
      <c r="S150" s="47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4"/>
      <c r="P151" s="47"/>
      <c r="Q151" s="50"/>
      <c r="R151" s="47"/>
      <c r="S151" s="47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4"/>
      <c r="P152" s="47"/>
      <c r="Q152" s="50"/>
      <c r="R152" s="47"/>
      <c r="S152" s="47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4"/>
      <c r="P153" s="47"/>
      <c r="Q153" s="50"/>
      <c r="R153" s="47"/>
      <c r="S153" s="47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4"/>
      <c r="P154" s="47"/>
      <c r="Q154" s="50"/>
      <c r="R154" s="47"/>
      <c r="S154" s="47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4"/>
      <c r="P155" s="47"/>
      <c r="Q155" s="50"/>
      <c r="R155" s="47"/>
      <c r="S155" s="47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4"/>
      <c r="P156" s="47"/>
      <c r="Q156" s="50"/>
      <c r="R156" s="47"/>
      <c r="S156" s="47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4"/>
      <c r="P157" s="47"/>
      <c r="Q157" s="50"/>
      <c r="R157" s="47"/>
      <c r="S157" s="47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4"/>
      <c r="P158" s="47"/>
      <c r="Q158" s="50"/>
      <c r="R158" s="47"/>
      <c r="S158" s="47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4"/>
      <c r="P159" s="47"/>
      <c r="Q159" s="50"/>
      <c r="R159" s="47"/>
      <c r="S159" s="47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4"/>
      <c r="P160" s="47"/>
      <c r="Q160" s="50"/>
      <c r="R160" s="47"/>
      <c r="S160" s="47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4"/>
      <c r="P161" s="47"/>
      <c r="Q161" s="50"/>
      <c r="R161" s="47"/>
      <c r="S161" s="47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4"/>
      <c r="P162" s="47"/>
      <c r="Q162" s="50"/>
      <c r="R162" s="47"/>
      <c r="S162" s="47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4"/>
      <c r="P163" s="47"/>
      <c r="Q163" s="50"/>
      <c r="R163" s="47"/>
      <c r="S163" s="47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4"/>
      <c r="P164" s="47"/>
      <c r="Q164" s="50"/>
      <c r="R164" s="47"/>
      <c r="S164" s="47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4"/>
      <c r="P165" s="47"/>
      <c r="Q165" s="50"/>
      <c r="R165" s="47"/>
      <c r="S165" s="47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4"/>
      <c r="P166" s="47"/>
      <c r="Q166" s="50"/>
      <c r="R166" s="47"/>
      <c r="S166" s="47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4"/>
      <c r="P167" s="47"/>
      <c r="Q167" s="50"/>
      <c r="R167" s="47"/>
      <c r="S167" s="47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4"/>
      <c r="P168" s="47"/>
      <c r="Q168" s="50"/>
      <c r="R168" s="47"/>
      <c r="S168" s="47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4"/>
      <c r="P169" s="47"/>
      <c r="Q169" s="50"/>
      <c r="R169" s="47"/>
      <c r="S169" s="47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4"/>
      <c r="P170" s="47"/>
      <c r="Q170" s="50"/>
      <c r="R170" s="47"/>
      <c r="S170" s="47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4"/>
      <c r="P171" s="47"/>
      <c r="Q171" s="50"/>
      <c r="R171" s="47"/>
      <c r="S171" s="47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4"/>
      <c r="P172" s="47"/>
      <c r="Q172" s="50"/>
      <c r="R172" s="47"/>
      <c r="S172" s="47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4"/>
      <c r="P173" s="47"/>
      <c r="Q173" s="50"/>
      <c r="R173" s="47"/>
      <c r="S173" s="47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4"/>
      <c r="P174" s="47"/>
      <c r="Q174" s="50"/>
      <c r="R174" s="47"/>
      <c r="S174" s="47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4"/>
      <c r="P175" s="47"/>
      <c r="Q175" s="50"/>
      <c r="R175" s="47"/>
      <c r="S175" s="47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4"/>
      <c r="P176" s="47"/>
      <c r="Q176" s="50"/>
      <c r="R176" s="47"/>
      <c r="S176" s="47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4"/>
      <c r="P177" s="47"/>
      <c r="Q177" s="50"/>
      <c r="R177" s="47"/>
      <c r="S177" s="47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4"/>
      <c r="P178" s="47"/>
      <c r="Q178" s="50"/>
      <c r="R178" s="47"/>
      <c r="S178" s="47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4"/>
      <c r="P179" s="47"/>
      <c r="Q179" s="50"/>
      <c r="R179" s="47"/>
      <c r="S179" s="47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4"/>
      <c r="P180" s="47"/>
      <c r="Q180" s="50"/>
      <c r="R180" s="47"/>
      <c r="S180" s="47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4"/>
      <c r="P181" s="47"/>
      <c r="Q181" s="50"/>
      <c r="R181" s="47"/>
      <c r="S181" s="47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4"/>
      <c r="P182" s="47"/>
      <c r="Q182" s="50"/>
      <c r="R182" s="47"/>
      <c r="S182" s="47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4"/>
      <c r="P183" s="47"/>
      <c r="Q183" s="50"/>
      <c r="R183" s="47"/>
      <c r="S183" s="47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4"/>
      <c r="P184" s="47"/>
      <c r="Q184" s="50"/>
      <c r="R184" s="47"/>
      <c r="S184" s="47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4"/>
      <c r="P185" s="47"/>
      <c r="Q185" s="50"/>
      <c r="R185" s="47"/>
      <c r="S185" s="47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4"/>
      <c r="P186" s="47"/>
      <c r="Q186" s="50"/>
      <c r="R186" s="47"/>
      <c r="S186" s="47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4"/>
      <c r="P187" s="47"/>
      <c r="Q187" s="50"/>
      <c r="R187" s="47"/>
      <c r="S187" s="47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4"/>
      <c r="P188" s="47"/>
      <c r="Q188" s="50"/>
      <c r="R188" s="47"/>
      <c r="S188" s="47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4"/>
      <c r="P189" s="47"/>
      <c r="Q189" s="50"/>
      <c r="R189" s="47"/>
      <c r="S189" s="47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4"/>
      <c r="P190" s="47"/>
      <c r="Q190" s="50"/>
      <c r="R190" s="47"/>
      <c r="S190" s="47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4"/>
      <c r="P191" s="47"/>
      <c r="Q191" s="50"/>
      <c r="R191" s="47"/>
      <c r="S191" s="47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4"/>
      <c r="P192" s="47"/>
      <c r="Q192" s="50"/>
      <c r="R192" s="47"/>
      <c r="S192" s="47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4"/>
      <c r="P193" s="47"/>
      <c r="Q193" s="50"/>
      <c r="R193" s="47"/>
      <c r="S193" s="47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4"/>
      <c r="P194" s="47"/>
      <c r="Q194" s="50"/>
      <c r="R194" s="47"/>
      <c r="S194" s="47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4"/>
      <c r="P195" s="47"/>
      <c r="Q195" s="50"/>
      <c r="R195" s="47"/>
      <c r="S195" s="47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4"/>
      <c r="P196" s="47"/>
      <c r="Q196" s="50"/>
      <c r="R196" s="47"/>
      <c r="S196" s="47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4"/>
      <c r="P197" s="47"/>
      <c r="Q197" s="50"/>
      <c r="R197" s="47"/>
      <c r="S197" s="47"/>
      <c r="T197" s="24"/>
      <c r="U197" s="24"/>
      <c r="V197" s="24"/>
      <c r="W197" s="24"/>
      <c r="X197" s="69"/>
      <c r="Y197" s="69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4"/>
      <c r="P198" s="47"/>
      <c r="Q198" s="50"/>
      <c r="R198" s="47"/>
      <c r="S198" s="47"/>
      <c r="T198" s="24"/>
      <c r="U198" s="24"/>
      <c r="V198" s="24"/>
      <c r="W198" s="24"/>
      <c r="X198" s="69"/>
      <c r="Y198" s="69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4"/>
      <c r="P199" s="47"/>
      <c r="Q199" s="50"/>
      <c r="R199" s="47"/>
      <c r="S199" s="47"/>
      <c r="T199" s="24"/>
      <c r="U199" s="24"/>
      <c r="V199" s="24"/>
      <c r="W199" s="24"/>
      <c r="X199" s="69"/>
      <c r="Y199" s="69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24"/>
      <c r="P200" s="47"/>
      <c r="Q200" s="50"/>
      <c r="R200" s="47"/>
      <c r="S200" s="47"/>
      <c r="T200" s="24"/>
      <c r="U200" s="24"/>
      <c r="V200" s="24"/>
      <c r="W200" s="24"/>
      <c r="X200" s="69"/>
      <c r="Y200" s="69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24"/>
      <c r="P201" s="47"/>
      <c r="Q201" s="50"/>
      <c r="R201" s="47"/>
      <c r="S201" s="47"/>
      <c r="T201" s="24"/>
      <c r="U201" s="24"/>
      <c r="V201" s="24"/>
      <c r="W201" s="24"/>
      <c r="X201" s="69"/>
      <c r="Y201" s="69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24"/>
      <c r="P202" s="47"/>
      <c r="Q202" s="50"/>
      <c r="R202" s="47"/>
      <c r="S202" s="47"/>
      <c r="T202" s="24"/>
      <c r="U202" s="24"/>
      <c r="V202" s="24"/>
      <c r="W202" s="24"/>
      <c r="X202" s="69"/>
      <c r="Y202" s="69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24"/>
      <c r="P203" s="47"/>
      <c r="Q203" s="50"/>
      <c r="R203" s="47"/>
      <c r="S203" s="47"/>
      <c r="T203" s="24"/>
      <c r="U203" s="24"/>
      <c r="V203" s="24"/>
      <c r="W203" s="24"/>
      <c r="X203" s="69"/>
      <c r="Y203" s="69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0.7109375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1.28515625" customWidth="1"/>
    <col min="27" max="31" width="5.42578125" customWidth="1"/>
    <col min="32" max="32" width="8.42578125" customWidth="1"/>
    <col min="33" max="33" width="0.7109375" customWidth="1"/>
    <col min="34" max="37" width="5.42578125" style="28" customWidth="1"/>
    <col min="38" max="38" width="0.7109375" style="28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60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2" t="s">
        <v>53</v>
      </c>
      <c r="C2" s="73"/>
      <c r="D2" s="81"/>
      <c r="E2" s="13" t="s">
        <v>13</v>
      </c>
      <c r="F2" s="14"/>
      <c r="G2" s="14"/>
      <c r="H2" s="14"/>
      <c r="I2" s="20"/>
      <c r="J2" s="15"/>
      <c r="K2" s="76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82" t="s">
        <v>63</v>
      </c>
      <c r="Y2" s="83"/>
      <c r="Z2" s="84"/>
      <c r="AA2" s="13" t="s">
        <v>13</v>
      </c>
      <c r="AB2" s="14"/>
      <c r="AC2" s="14"/>
      <c r="AD2" s="14"/>
      <c r="AE2" s="20"/>
      <c r="AF2" s="15"/>
      <c r="AG2" s="76"/>
      <c r="AH2" s="22" t="s">
        <v>70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8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5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5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31"/>
      <c r="D4" s="45"/>
      <c r="E4" s="25"/>
      <c r="F4" s="25"/>
      <c r="G4" s="25"/>
      <c r="H4" s="29"/>
      <c r="I4" s="25"/>
      <c r="J4" s="86"/>
      <c r="K4" s="28"/>
      <c r="L4" s="87"/>
      <c r="M4" s="18"/>
      <c r="N4" s="18"/>
      <c r="O4" s="18"/>
      <c r="P4" s="24"/>
      <c r="Q4" s="25"/>
      <c r="R4" s="25"/>
      <c r="S4" s="29"/>
      <c r="T4" s="25"/>
      <c r="U4" s="25"/>
      <c r="V4" s="88"/>
      <c r="W4" s="28"/>
      <c r="X4" s="25">
        <v>1992</v>
      </c>
      <c r="Y4" s="25" t="s">
        <v>71</v>
      </c>
      <c r="Z4" s="26" t="s">
        <v>72</v>
      </c>
      <c r="AA4" s="25">
        <v>22</v>
      </c>
      <c r="AB4" s="25">
        <v>0</v>
      </c>
      <c r="AC4" s="25">
        <v>9</v>
      </c>
      <c r="AD4" s="25">
        <v>25</v>
      </c>
      <c r="AE4" s="25"/>
      <c r="AF4" s="8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9"/>
      <c r="AS4" s="90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31"/>
      <c r="D5" s="45"/>
      <c r="E5" s="25"/>
      <c r="F5" s="25"/>
      <c r="G5" s="25"/>
      <c r="H5" s="29"/>
      <c r="I5" s="25"/>
      <c r="J5" s="86"/>
      <c r="K5" s="28"/>
      <c r="L5" s="87"/>
      <c r="M5" s="18"/>
      <c r="N5" s="18"/>
      <c r="O5" s="18"/>
      <c r="P5" s="24"/>
      <c r="Q5" s="25"/>
      <c r="R5" s="25"/>
      <c r="S5" s="29"/>
      <c r="T5" s="25"/>
      <c r="U5" s="25"/>
      <c r="V5" s="88"/>
      <c r="W5" s="28"/>
      <c r="X5" s="25">
        <v>1993</v>
      </c>
      <c r="Y5" s="25" t="s">
        <v>47</v>
      </c>
      <c r="Z5" s="26" t="s">
        <v>72</v>
      </c>
      <c r="AA5" s="25">
        <v>21</v>
      </c>
      <c r="AB5" s="25">
        <v>2</v>
      </c>
      <c r="AC5" s="25">
        <v>12</v>
      </c>
      <c r="AD5" s="25">
        <v>20</v>
      </c>
      <c r="AE5" s="25"/>
      <c r="AF5" s="8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9"/>
      <c r="AS5" s="90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31"/>
      <c r="D6" s="45"/>
      <c r="E6" s="25"/>
      <c r="F6" s="25"/>
      <c r="G6" s="25"/>
      <c r="H6" s="29"/>
      <c r="I6" s="25"/>
      <c r="J6" s="86"/>
      <c r="K6" s="28"/>
      <c r="L6" s="87"/>
      <c r="M6" s="18"/>
      <c r="N6" s="18"/>
      <c r="O6" s="18"/>
      <c r="P6" s="24"/>
      <c r="Q6" s="25"/>
      <c r="R6" s="25"/>
      <c r="S6" s="29"/>
      <c r="T6" s="25"/>
      <c r="U6" s="25"/>
      <c r="V6" s="88"/>
      <c r="W6" s="28"/>
      <c r="X6" s="25"/>
      <c r="Y6" s="31"/>
      <c r="Z6" s="45"/>
      <c r="AA6" s="25"/>
      <c r="AB6" s="25"/>
      <c r="AC6" s="25"/>
      <c r="AD6" s="29"/>
      <c r="AE6" s="25"/>
      <c r="AF6" s="8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9"/>
      <c r="AS6" s="9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1996</v>
      </c>
      <c r="C7" s="31" t="s">
        <v>47</v>
      </c>
      <c r="D7" s="45" t="s">
        <v>44</v>
      </c>
      <c r="E7" s="25">
        <v>24</v>
      </c>
      <c r="F7" s="25">
        <v>1</v>
      </c>
      <c r="G7" s="25">
        <v>6</v>
      </c>
      <c r="H7" s="29">
        <v>8</v>
      </c>
      <c r="I7" s="25">
        <v>47</v>
      </c>
      <c r="J7" s="86"/>
      <c r="K7" s="28"/>
      <c r="L7" s="87"/>
      <c r="M7" s="18"/>
      <c r="N7" s="18"/>
      <c r="O7" s="18"/>
      <c r="P7" s="24"/>
      <c r="Q7" s="25"/>
      <c r="R7" s="25"/>
      <c r="S7" s="29"/>
      <c r="T7" s="25"/>
      <c r="U7" s="25"/>
      <c r="V7" s="88"/>
      <c r="W7" s="28"/>
      <c r="X7" s="25"/>
      <c r="Y7" s="31"/>
      <c r="Z7" s="45"/>
      <c r="AA7" s="25"/>
      <c r="AB7" s="25"/>
      <c r="AC7" s="25"/>
      <c r="AD7" s="29"/>
      <c r="AE7" s="25"/>
      <c r="AF7" s="86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9"/>
      <c r="AS7" s="90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>
        <v>1997</v>
      </c>
      <c r="C8" s="31" t="s">
        <v>46</v>
      </c>
      <c r="D8" s="45" t="s">
        <v>44</v>
      </c>
      <c r="E8" s="25">
        <v>23</v>
      </c>
      <c r="F8" s="25">
        <v>1</v>
      </c>
      <c r="G8" s="25">
        <v>13</v>
      </c>
      <c r="H8" s="29">
        <v>5</v>
      </c>
      <c r="I8" s="25">
        <v>76</v>
      </c>
      <c r="J8" s="86"/>
      <c r="K8" s="28"/>
      <c r="L8" s="87"/>
      <c r="M8" s="18"/>
      <c r="N8" s="18"/>
      <c r="O8" s="18"/>
      <c r="P8" s="24"/>
      <c r="Q8" s="25"/>
      <c r="R8" s="25"/>
      <c r="S8" s="29"/>
      <c r="T8" s="25"/>
      <c r="U8" s="25"/>
      <c r="V8" s="88"/>
      <c r="W8" s="28"/>
      <c r="X8" s="25"/>
      <c r="Y8" s="31"/>
      <c r="Z8" s="45"/>
      <c r="AA8" s="25"/>
      <c r="AB8" s="25"/>
      <c r="AC8" s="25"/>
      <c r="AD8" s="29"/>
      <c r="AE8" s="25"/>
      <c r="AF8" s="86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9"/>
      <c r="AS8" s="9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">
        <v>1998</v>
      </c>
      <c r="C9" s="31" t="s">
        <v>45</v>
      </c>
      <c r="D9" s="45" t="s">
        <v>44</v>
      </c>
      <c r="E9" s="25">
        <v>24</v>
      </c>
      <c r="F9" s="25">
        <v>0</v>
      </c>
      <c r="G9" s="25">
        <v>12</v>
      </c>
      <c r="H9" s="29">
        <v>5</v>
      </c>
      <c r="I9" s="25">
        <v>51</v>
      </c>
      <c r="J9" s="86"/>
      <c r="K9" s="28"/>
      <c r="L9" s="87"/>
      <c r="M9" s="18"/>
      <c r="N9" s="18"/>
      <c r="O9" s="18"/>
      <c r="P9" s="24"/>
      <c r="Q9" s="25"/>
      <c r="R9" s="25"/>
      <c r="S9" s="29"/>
      <c r="T9" s="25"/>
      <c r="U9" s="25"/>
      <c r="V9" s="88"/>
      <c r="W9" s="28"/>
      <c r="X9" s="25"/>
      <c r="Y9" s="31"/>
      <c r="Z9" s="45"/>
      <c r="AA9" s="25"/>
      <c r="AB9" s="25"/>
      <c r="AC9" s="25"/>
      <c r="AD9" s="29"/>
      <c r="AE9" s="25"/>
      <c r="AF9" s="86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9"/>
      <c r="AS9" s="9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5"/>
      <c r="C10" s="31"/>
      <c r="D10" s="45"/>
      <c r="E10" s="25"/>
      <c r="F10" s="25"/>
      <c r="G10" s="25"/>
      <c r="H10" s="29"/>
      <c r="I10" s="25"/>
      <c r="J10" s="86"/>
      <c r="K10" s="28"/>
      <c r="L10" s="87"/>
      <c r="M10" s="18"/>
      <c r="N10" s="18"/>
      <c r="O10" s="18"/>
      <c r="P10" s="24"/>
      <c r="Q10" s="25"/>
      <c r="R10" s="25"/>
      <c r="S10" s="29"/>
      <c r="T10" s="25"/>
      <c r="U10" s="25"/>
      <c r="V10" s="88"/>
      <c r="W10" s="28"/>
      <c r="X10" s="25"/>
      <c r="Y10" s="31"/>
      <c r="Z10" s="45"/>
      <c r="AA10" s="25"/>
      <c r="AB10" s="25"/>
      <c r="AC10" s="25"/>
      <c r="AD10" s="29"/>
      <c r="AE10" s="25"/>
      <c r="AF10" s="86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9"/>
      <c r="AS10" s="9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5"/>
      <c r="C11" s="31"/>
      <c r="D11" s="45"/>
      <c r="E11" s="25"/>
      <c r="F11" s="25"/>
      <c r="G11" s="25"/>
      <c r="H11" s="29"/>
      <c r="I11" s="25"/>
      <c r="J11" s="86"/>
      <c r="K11" s="28"/>
      <c r="L11" s="87"/>
      <c r="M11" s="18"/>
      <c r="N11" s="18"/>
      <c r="O11" s="18"/>
      <c r="P11" s="24"/>
      <c r="Q11" s="25"/>
      <c r="R11" s="25"/>
      <c r="S11" s="29"/>
      <c r="T11" s="25"/>
      <c r="U11" s="25"/>
      <c r="V11" s="88"/>
      <c r="W11" s="28"/>
      <c r="X11" s="25">
        <v>2003</v>
      </c>
      <c r="Y11" s="25" t="s">
        <v>41</v>
      </c>
      <c r="Z11" s="45" t="s">
        <v>43</v>
      </c>
      <c r="AA11" s="25">
        <v>14</v>
      </c>
      <c r="AB11" s="25">
        <v>0</v>
      </c>
      <c r="AC11" s="25">
        <v>3</v>
      </c>
      <c r="AD11" s="25">
        <v>4</v>
      </c>
      <c r="AE11" s="25">
        <v>25</v>
      </c>
      <c r="AF11" s="27">
        <v>0.34720000000000001</v>
      </c>
      <c r="AG11" s="111">
        <v>72</v>
      </c>
      <c r="AH11" s="18"/>
      <c r="AI11" s="18"/>
      <c r="AJ11" s="18"/>
      <c r="AK11" s="18"/>
      <c r="AL11" s="24"/>
      <c r="AM11" s="25">
        <v>5</v>
      </c>
      <c r="AN11" s="25">
        <v>0</v>
      </c>
      <c r="AO11" s="25">
        <v>3</v>
      </c>
      <c r="AP11" s="25">
        <v>0</v>
      </c>
      <c r="AQ11" s="25">
        <v>13</v>
      </c>
      <c r="AR11" s="89">
        <v>0.48139999999999999</v>
      </c>
      <c r="AS11" s="90">
        <v>27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5"/>
      <c r="C12" s="31"/>
      <c r="D12" s="45"/>
      <c r="E12" s="25"/>
      <c r="F12" s="25"/>
      <c r="G12" s="25"/>
      <c r="H12" s="29"/>
      <c r="I12" s="25"/>
      <c r="J12" s="86"/>
      <c r="K12" s="28"/>
      <c r="L12" s="87"/>
      <c r="M12" s="18"/>
      <c r="N12" s="18"/>
      <c r="O12" s="18"/>
      <c r="P12" s="24"/>
      <c r="Q12" s="25"/>
      <c r="R12" s="25"/>
      <c r="S12" s="29"/>
      <c r="T12" s="25"/>
      <c r="U12" s="25"/>
      <c r="V12" s="88"/>
      <c r="W12" s="28"/>
      <c r="X12" s="25">
        <v>2004</v>
      </c>
      <c r="Y12" s="25" t="s">
        <v>41</v>
      </c>
      <c r="Z12" s="45" t="s">
        <v>43</v>
      </c>
      <c r="AA12" s="25">
        <v>16</v>
      </c>
      <c r="AB12" s="25">
        <v>1</v>
      </c>
      <c r="AC12" s="25">
        <v>5</v>
      </c>
      <c r="AD12" s="25">
        <v>8</v>
      </c>
      <c r="AE12" s="25">
        <v>50</v>
      </c>
      <c r="AF12" s="27">
        <v>0.57469999999999999</v>
      </c>
      <c r="AG12" s="111">
        <v>87</v>
      </c>
      <c r="AH12" s="18"/>
      <c r="AI12" s="18"/>
      <c r="AJ12" s="18"/>
      <c r="AK12" s="18"/>
      <c r="AL12" s="24"/>
      <c r="AM12" s="25">
        <v>4</v>
      </c>
      <c r="AN12" s="25">
        <v>0</v>
      </c>
      <c r="AO12" s="25">
        <v>2</v>
      </c>
      <c r="AP12" s="25">
        <v>1</v>
      </c>
      <c r="AQ12" s="25">
        <v>11</v>
      </c>
      <c r="AR12" s="89">
        <v>0.42299999999999999</v>
      </c>
      <c r="AS12" s="90">
        <v>26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5"/>
      <c r="C13" s="31"/>
      <c r="D13" s="45"/>
      <c r="E13" s="25"/>
      <c r="F13" s="25"/>
      <c r="G13" s="25"/>
      <c r="H13" s="29"/>
      <c r="I13" s="25"/>
      <c r="J13" s="86"/>
      <c r="K13" s="28"/>
      <c r="L13" s="87"/>
      <c r="M13" s="18"/>
      <c r="N13" s="18"/>
      <c r="O13" s="18"/>
      <c r="P13" s="24"/>
      <c r="Q13" s="25"/>
      <c r="R13" s="25"/>
      <c r="S13" s="29"/>
      <c r="T13" s="25"/>
      <c r="U13" s="25"/>
      <c r="V13" s="88"/>
      <c r="W13" s="28"/>
      <c r="X13" s="25">
        <v>2005</v>
      </c>
      <c r="Y13" s="25" t="s">
        <v>42</v>
      </c>
      <c r="Z13" s="45" t="s">
        <v>51</v>
      </c>
      <c r="AA13" s="25">
        <v>14</v>
      </c>
      <c r="AB13" s="25">
        <v>2</v>
      </c>
      <c r="AC13" s="25">
        <v>12</v>
      </c>
      <c r="AD13" s="25">
        <v>5</v>
      </c>
      <c r="AE13" s="25">
        <v>49</v>
      </c>
      <c r="AF13" s="27">
        <v>0.56969999999999998</v>
      </c>
      <c r="AG13" s="111">
        <v>86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89"/>
      <c r="AS13" s="90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5"/>
      <c r="C14" s="31"/>
      <c r="D14" s="45"/>
      <c r="E14" s="25"/>
      <c r="F14" s="25"/>
      <c r="G14" s="25"/>
      <c r="H14" s="29"/>
      <c r="I14" s="25"/>
      <c r="J14" s="86"/>
      <c r="K14" s="28"/>
      <c r="L14" s="87"/>
      <c r="M14" s="18"/>
      <c r="N14" s="18"/>
      <c r="O14" s="18"/>
      <c r="P14" s="24"/>
      <c r="Q14" s="25"/>
      <c r="R14" s="25"/>
      <c r="S14" s="29"/>
      <c r="T14" s="25"/>
      <c r="U14" s="25"/>
      <c r="V14" s="88"/>
      <c r="W14" s="28"/>
      <c r="X14" s="25">
        <v>2006</v>
      </c>
      <c r="Y14" s="25" t="s">
        <v>39</v>
      </c>
      <c r="Z14" s="45" t="s">
        <v>51</v>
      </c>
      <c r="AA14" s="25">
        <v>15</v>
      </c>
      <c r="AB14" s="25">
        <v>0</v>
      </c>
      <c r="AC14" s="25">
        <v>28</v>
      </c>
      <c r="AD14" s="25">
        <v>3</v>
      </c>
      <c r="AE14" s="25">
        <v>61</v>
      </c>
      <c r="AF14" s="27">
        <v>0.53500000000000003</v>
      </c>
      <c r="AG14" s="111">
        <v>114</v>
      </c>
      <c r="AH14" s="18" t="s">
        <v>40</v>
      </c>
      <c r="AI14" s="18"/>
      <c r="AJ14" s="18"/>
      <c r="AK14" s="18"/>
      <c r="AL14" s="24"/>
      <c r="AM14" s="25">
        <v>7</v>
      </c>
      <c r="AN14" s="25">
        <v>0</v>
      </c>
      <c r="AO14" s="25">
        <v>1</v>
      </c>
      <c r="AP14" s="25">
        <v>1</v>
      </c>
      <c r="AQ14" s="25">
        <v>20</v>
      </c>
      <c r="AR14" s="89">
        <v>0.58819999999999995</v>
      </c>
      <c r="AS14" s="90">
        <v>34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5">
        <v>2007</v>
      </c>
      <c r="C15" s="31" t="s">
        <v>40</v>
      </c>
      <c r="D15" s="45" t="s">
        <v>43</v>
      </c>
      <c r="E15" s="25">
        <v>2</v>
      </c>
      <c r="F15" s="25">
        <v>0</v>
      </c>
      <c r="G15" s="25">
        <v>1</v>
      </c>
      <c r="H15" s="29">
        <v>0</v>
      </c>
      <c r="I15" s="25">
        <v>1</v>
      </c>
      <c r="J15" s="86">
        <v>0.16666666666666666</v>
      </c>
      <c r="K15" s="28">
        <v>6</v>
      </c>
      <c r="L15" s="87"/>
      <c r="M15" s="18"/>
      <c r="N15" s="18"/>
      <c r="O15" s="18"/>
      <c r="P15" s="24"/>
      <c r="Q15" s="25"/>
      <c r="R15" s="25"/>
      <c r="S15" s="29"/>
      <c r="T15" s="25"/>
      <c r="U15" s="25"/>
      <c r="V15" s="88"/>
      <c r="W15" s="28"/>
      <c r="X15" s="25"/>
      <c r="Y15" s="31"/>
      <c r="Z15" s="45"/>
      <c r="AA15" s="25"/>
      <c r="AB15" s="25"/>
      <c r="AC15" s="25"/>
      <c r="AD15" s="29"/>
      <c r="AE15" s="25"/>
      <c r="AF15" s="86"/>
      <c r="AG15" s="28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89"/>
      <c r="AS15" s="9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75" t="s">
        <v>65</v>
      </c>
      <c r="C16" s="91"/>
      <c r="D16" s="92"/>
      <c r="E16" s="93">
        <f>SUM(E4:E15)</f>
        <v>73</v>
      </c>
      <c r="F16" s="93">
        <f>SUM(F4:F15)</f>
        <v>2</v>
      </c>
      <c r="G16" s="93">
        <f>SUM(G4:G15)</f>
        <v>32</v>
      </c>
      <c r="H16" s="93">
        <f>SUM(H4:H15)</f>
        <v>18</v>
      </c>
      <c r="I16" s="93">
        <f>SUM(I4:I15)</f>
        <v>175</v>
      </c>
      <c r="J16" s="94">
        <v>0</v>
      </c>
      <c r="K16" s="76">
        <f>SUM(K4:K15)</f>
        <v>6</v>
      </c>
      <c r="L16" s="22"/>
      <c r="M16" s="20"/>
      <c r="N16" s="95"/>
      <c r="O16" s="96"/>
      <c r="P16" s="24"/>
      <c r="Q16" s="93">
        <f>SUM(Q4:Q15)</f>
        <v>0</v>
      </c>
      <c r="R16" s="93">
        <f>SUM(R4:R15)</f>
        <v>0</v>
      </c>
      <c r="S16" s="93">
        <f>SUM(S4:S15)</f>
        <v>0</v>
      </c>
      <c r="T16" s="93">
        <f>SUM(T4:T15)</f>
        <v>0</v>
      </c>
      <c r="U16" s="93">
        <f>SUM(U4:U15)</f>
        <v>0</v>
      </c>
      <c r="V16" s="44">
        <v>0</v>
      </c>
      <c r="W16" s="76">
        <f>SUM(W4:W15)</f>
        <v>0</v>
      </c>
      <c r="X16" s="16" t="s">
        <v>65</v>
      </c>
      <c r="Y16" s="17"/>
      <c r="Z16" s="15"/>
      <c r="AA16" s="93">
        <f>SUM(AA4:AA15)</f>
        <v>102</v>
      </c>
      <c r="AB16" s="93">
        <f>SUM(AB4:AB15)</f>
        <v>5</v>
      </c>
      <c r="AC16" s="93">
        <f>SUM(AC4:AC15)</f>
        <v>69</v>
      </c>
      <c r="AD16" s="93">
        <f>SUM(AD4:AD15)</f>
        <v>65</v>
      </c>
      <c r="AE16" s="93">
        <f>SUM(AE4:AE15)</f>
        <v>185</v>
      </c>
      <c r="AF16" s="94">
        <f>PRODUCT(AE16/AG16)</f>
        <v>0.51532033426183843</v>
      </c>
      <c r="AG16" s="76">
        <f>SUM(AG4:AG15)</f>
        <v>359</v>
      </c>
      <c r="AH16" s="22"/>
      <c r="AI16" s="20"/>
      <c r="AJ16" s="95"/>
      <c r="AK16" s="96"/>
      <c r="AL16" s="24"/>
      <c r="AM16" s="93">
        <f>SUM(AM4:AM15)</f>
        <v>16</v>
      </c>
      <c r="AN16" s="93">
        <f>SUM(AN4:AN15)</f>
        <v>0</v>
      </c>
      <c r="AO16" s="93">
        <f>SUM(AO4:AO15)</f>
        <v>6</v>
      </c>
      <c r="AP16" s="93">
        <f>SUM(AP4:AP15)</f>
        <v>2</v>
      </c>
      <c r="AQ16" s="93">
        <f>SUM(AQ4:AQ15)</f>
        <v>44</v>
      </c>
      <c r="AR16" s="94">
        <f>PRODUCT(AQ16/AS16)</f>
        <v>0.50574712643678166</v>
      </c>
      <c r="AS16" s="85">
        <f>SUM(AS4:AS15)</f>
        <v>87</v>
      </c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8"/>
      <c r="K17" s="28"/>
      <c r="L17" s="24"/>
      <c r="M17" s="24"/>
      <c r="N17" s="24"/>
      <c r="O17" s="24"/>
      <c r="P17" s="47"/>
      <c r="Q17" s="47"/>
      <c r="R17" s="50"/>
      <c r="S17" s="47"/>
      <c r="T17" s="47"/>
      <c r="U17" s="24"/>
      <c r="V17" s="24"/>
      <c r="W17" s="28"/>
      <c r="X17" s="47"/>
      <c r="Y17" s="47"/>
      <c r="Z17" s="47"/>
      <c r="AA17" s="47"/>
      <c r="AB17" s="47"/>
      <c r="AC17" s="47"/>
      <c r="AD17" s="47"/>
      <c r="AE17" s="47"/>
      <c r="AF17" s="48"/>
      <c r="AG17" s="28"/>
      <c r="AH17" s="24"/>
      <c r="AI17" s="24"/>
      <c r="AJ17" s="24"/>
      <c r="AK17" s="24"/>
      <c r="AL17" s="47"/>
      <c r="AM17" s="47"/>
      <c r="AN17" s="50"/>
      <c r="AO17" s="47"/>
      <c r="AP17" s="47"/>
      <c r="AQ17" s="24"/>
      <c r="AR17" s="24"/>
      <c r="AS17" s="28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97" t="s">
        <v>66</v>
      </c>
      <c r="C18" s="98"/>
      <c r="D18" s="99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67</v>
      </c>
      <c r="O18" s="18" t="s">
        <v>68</v>
      </c>
      <c r="Q18" s="50"/>
      <c r="R18" s="50" t="s">
        <v>48</v>
      </c>
      <c r="S18" s="50"/>
      <c r="T18" s="47" t="s">
        <v>69</v>
      </c>
      <c r="U18" s="24"/>
      <c r="V18" s="28"/>
      <c r="W18" s="28"/>
      <c r="X18" s="100"/>
      <c r="Y18" s="100"/>
      <c r="Z18" s="100"/>
      <c r="AA18" s="100"/>
      <c r="AB18" s="100"/>
      <c r="AC18" s="50"/>
      <c r="AD18" s="50"/>
      <c r="AE18" s="50"/>
      <c r="AF18" s="47"/>
      <c r="AG18" s="47"/>
      <c r="AH18" s="47"/>
      <c r="AI18" s="47"/>
      <c r="AJ18" s="47"/>
      <c r="AK18" s="47"/>
      <c r="AM18" s="28"/>
      <c r="AN18" s="100"/>
      <c r="AO18" s="100"/>
      <c r="AP18" s="100"/>
      <c r="AQ18" s="100"/>
      <c r="AR18" s="100"/>
      <c r="AS18" s="100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52" t="s">
        <v>12</v>
      </c>
      <c r="C19" s="12"/>
      <c r="D19" s="54"/>
      <c r="E19" s="101">
        <v>2</v>
      </c>
      <c r="F19" s="101">
        <v>0</v>
      </c>
      <c r="G19" s="101">
        <v>1</v>
      </c>
      <c r="H19" s="101">
        <v>0</v>
      </c>
      <c r="I19" s="101">
        <v>4</v>
      </c>
      <c r="J19" s="102">
        <v>0.308</v>
      </c>
      <c r="K19" s="47">
        <f>PRODUCT(I19/J19)</f>
        <v>12.987012987012987</v>
      </c>
      <c r="L19" s="103">
        <f>PRODUCT((F19+G19)/E19)</f>
        <v>0.5</v>
      </c>
      <c r="M19" s="103">
        <f>PRODUCT(H19/E19)</f>
        <v>0</v>
      </c>
      <c r="N19" s="103">
        <f>PRODUCT((F19+G19+H19)/E19)</f>
        <v>0.5</v>
      </c>
      <c r="O19" s="103">
        <v>2</v>
      </c>
      <c r="Q19" s="50"/>
      <c r="R19" s="50"/>
      <c r="S19" s="50"/>
      <c r="T19" s="112" t="s">
        <v>73</v>
      </c>
      <c r="U19" s="47"/>
      <c r="V19" s="47"/>
      <c r="W19" s="47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50"/>
      <c r="AO19" s="50"/>
      <c r="AP19" s="50"/>
      <c r="AQ19" s="50"/>
      <c r="AR19" s="50"/>
      <c r="AS19" s="50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04" t="s">
        <v>53</v>
      </c>
      <c r="C20" s="105"/>
      <c r="D20" s="106"/>
      <c r="E20" s="101">
        <f>PRODUCT(E16+Q16)</f>
        <v>73</v>
      </c>
      <c r="F20" s="101">
        <f>PRODUCT(F16+R16)</f>
        <v>2</v>
      </c>
      <c r="G20" s="101">
        <f>PRODUCT(G16+S16)</f>
        <v>32</v>
      </c>
      <c r="H20" s="101">
        <f>PRODUCT(H16+T16)</f>
        <v>18</v>
      </c>
      <c r="I20" s="101">
        <f>PRODUCT(I16+U16)</f>
        <v>175</v>
      </c>
      <c r="J20" s="102"/>
      <c r="K20" s="47">
        <f>PRODUCT(K16+W16)</f>
        <v>6</v>
      </c>
      <c r="L20" s="103">
        <f>PRODUCT((F20+G20)/E20)</f>
        <v>0.46575342465753422</v>
      </c>
      <c r="M20" s="103">
        <f>PRODUCT(H20/E20)</f>
        <v>0.24657534246575341</v>
      </c>
      <c r="N20" s="103">
        <f>PRODUCT((F20+G20+H20)/E20)</f>
        <v>0.71232876712328763</v>
      </c>
      <c r="O20" s="103">
        <v>2.3972602739726026</v>
      </c>
      <c r="Q20" s="50"/>
      <c r="R20" s="50"/>
      <c r="S20" s="50"/>
      <c r="T20" s="47" t="s">
        <v>50</v>
      </c>
      <c r="U20" s="47"/>
      <c r="V20" s="47"/>
      <c r="W20" s="47"/>
      <c r="X20" s="47"/>
      <c r="Y20" s="47"/>
      <c r="Z20" s="47"/>
      <c r="AA20" s="47"/>
      <c r="AB20" s="47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42" t="s">
        <v>63</v>
      </c>
      <c r="C21" s="40"/>
      <c r="D21" s="107"/>
      <c r="E21" s="101">
        <f>PRODUCT(AA16+AM16)</f>
        <v>118</v>
      </c>
      <c r="F21" s="101">
        <f>PRODUCT(AB16+AN16)</f>
        <v>5</v>
      </c>
      <c r="G21" s="101">
        <f>PRODUCT(AC16+AO16)</f>
        <v>75</v>
      </c>
      <c r="H21" s="101">
        <f>PRODUCT(AD16+AP16)</f>
        <v>67</v>
      </c>
      <c r="I21" s="101">
        <f>PRODUCT(AE16+AQ16)</f>
        <v>229</v>
      </c>
      <c r="J21" s="102">
        <f>PRODUCT(I21/K21)</f>
        <v>0.51345291479820632</v>
      </c>
      <c r="K21" s="24">
        <f>PRODUCT(AG16+AS16)</f>
        <v>446</v>
      </c>
      <c r="L21" s="103">
        <f>PRODUCT((F21+G21)/E21)</f>
        <v>0.67796610169491522</v>
      </c>
      <c r="M21" s="103">
        <f>PRODUCT(H21/E21)</f>
        <v>0.56779661016949157</v>
      </c>
      <c r="N21" s="103">
        <f>PRODUCT((F21+G21+H21)/E21)</f>
        <v>1.2457627118644068</v>
      </c>
      <c r="O21" s="103">
        <v>3.0533333333333332</v>
      </c>
      <c r="Q21" s="50"/>
      <c r="R21" s="50"/>
      <c r="S21" s="47"/>
      <c r="T21" s="47" t="s">
        <v>49</v>
      </c>
      <c r="U21" s="24"/>
      <c r="V21" s="24"/>
      <c r="W21" s="47"/>
      <c r="X21" s="47"/>
      <c r="Y21" s="47"/>
      <c r="Z21" s="47"/>
      <c r="AA21" s="47"/>
      <c r="AB21" s="47"/>
      <c r="AC21" s="50"/>
      <c r="AD21" s="50"/>
      <c r="AE21" s="50"/>
      <c r="AF21" s="50"/>
      <c r="AG21" s="50"/>
      <c r="AH21" s="50"/>
      <c r="AI21" s="50"/>
      <c r="AJ21" s="50"/>
      <c r="AK21" s="47"/>
      <c r="AL21" s="24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08" t="s">
        <v>65</v>
      </c>
      <c r="C22" s="109"/>
      <c r="D22" s="110"/>
      <c r="E22" s="101">
        <f>SUM(E19:E21)</f>
        <v>193</v>
      </c>
      <c r="F22" s="101">
        <f t="shared" ref="F22:I22" si="0">SUM(F19:F21)</f>
        <v>7</v>
      </c>
      <c r="G22" s="101">
        <f t="shared" si="0"/>
        <v>108</v>
      </c>
      <c r="H22" s="101">
        <f t="shared" si="0"/>
        <v>85</v>
      </c>
      <c r="I22" s="101">
        <f t="shared" si="0"/>
        <v>408</v>
      </c>
      <c r="J22" s="102"/>
      <c r="K22" s="47">
        <f>SUM(K19:K21)</f>
        <v>464.98701298701297</v>
      </c>
      <c r="L22" s="103">
        <f>PRODUCT((F22+G22)/E22)</f>
        <v>0.59585492227979275</v>
      </c>
      <c r="M22" s="103">
        <f>PRODUCT(H22/E22)</f>
        <v>0.44041450777202074</v>
      </c>
      <c r="N22" s="103">
        <f>PRODUCT((F22+G22+H22)/E22)</f>
        <v>1.0362694300518134</v>
      </c>
      <c r="O22" s="103">
        <v>2.72</v>
      </c>
      <c r="Q22" s="24"/>
      <c r="R22" s="24"/>
      <c r="S22" s="24"/>
      <c r="T22" s="47" t="s">
        <v>52</v>
      </c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24"/>
      <c r="F23" s="24"/>
      <c r="G23" s="24"/>
      <c r="H23" s="24"/>
      <c r="I23" s="24"/>
      <c r="J23" s="47"/>
      <c r="K23" s="47"/>
      <c r="L23" s="24"/>
      <c r="M23" s="24"/>
      <c r="N23" s="24"/>
      <c r="O23" s="24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24"/>
      <c r="AL187" s="24"/>
    </row>
    <row r="188" spans="1:57" x14ac:dyDescent="0.25">
      <c r="R188" s="28"/>
      <c r="S188" s="28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L191"/>
      <c r="M191"/>
      <c r="N191"/>
      <c r="O191"/>
      <c r="P191"/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2021-11-25T21:31:53Z</dcterms:modified>
</cp:coreProperties>
</file>